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iwa\Dropbox\000_Websites\server26\mintaccomdolphins\httpdocs\finance\"/>
    </mc:Choice>
  </mc:AlternateContent>
  <xr:revisionPtr revIDLastSave="0" documentId="13_ncr:1_{F466C3DC-DC78-4882-89A2-058265323EE9}" xr6:coauthVersionLast="47" xr6:coauthVersionMax="47" xr10:uidLastSave="{00000000-0000-0000-0000-000000000000}"/>
  <bookViews>
    <workbookView xWindow="-108" yWindow="-108" windowWidth="23256" windowHeight="12456" xr2:uid="{B2E177E8-C57C-4FE9-80E7-FD784B9B06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" i="1" l="1"/>
  <c r="V19" i="1"/>
  <c r="V18" i="1"/>
  <c r="V17" i="1"/>
  <c r="V16" i="1"/>
  <c r="T20" i="1"/>
  <c r="T19" i="1"/>
  <c r="T18" i="1"/>
  <c r="T17" i="1"/>
  <c r="T16" i="1"/>
  <c r="T15" i="1"/>
  <c r="K20" i="1"/>
  <c r="K19" i="1"/>
  <c r="K18" i="1"/>
  <c r="K17" i="1"/>
  <c r="K16" i="1"/>
  <c r="K15" i="1"/>
  <c r="R20" i="1"/>
  <c r="R19" i="1"/>
  <c r="R18" i="1"/>
  <c r="R17" i="1"/>
  <c r="R16" i="1"/>
  <c r="R15" i="1"/>
  <c r="P20" i="1"/>
  <c r="P19" i="1"/>
  <c r="P18" i="1"/>
  <c r="P17" i="1"/>
  <c r="P16" i="1"/>
  <c r="P15" i="1"/>
  <c r="Q20" i="1"/>
  <c r="Q19" i="1"/>
  <c r="Q18" i="1"/>
  <c r="Q17" i="1"/>
  <c r="Q16" i="1"/>
  <c r="Q15" i="1"/>
  <c r="M20" i="1"/>
  <c r="X20" i="1" s="1"/>
  <c r="M19" i="1"/>
  <c r="X19" i="1" s="1"/>
  <c r="M18" i="1"/>
  <c r="X18" i="1" s="1"/>
  <c r="M17" i="1"/>
  <c r="X17" i="1" s="1"/>
  <c r="M16" i="1"/>
  <c r="H16" i="1"/>
  <c r="M15" i="1"/>
  <c r="X15" i="1" s="1"/>
  <c r="V15" i="1" l="1"/>
  <c r="X16" i="1"/>
</calcChain>
</file>

<file path=xl/sharedStrings.xml><?xml version="1.0" encoding="utf-8"?>
<sst xmlns="http://schemas.openxmlformats.org/spreadsheetml/2006/main" count="30" uniqueCount="26">
  <si>
    <t>當日匯率</t>
  </si>
  <si>
    <t>遠期匯率</t>
  </si>
  <si>
    <t>結算(TWD)</t>
  </si>
  <si>
    <t>利率(USD)</t>
  </si>
  <si>
    <t>利率(TWD)</t>
  </si>
  <si>
    <t>Buy</t>
  </si>
  <si>
    <t>Sell</t>
  </si>
  <si>
    <t>買入(USD)</t>
  </si>
  <si>
    <t>支出(TWD)</t>
  </si>
  <si>
    <t>USD</t>
  </si>
  <si>
    <t>TWD</t>
  </si>
  <si>
    <t>到期交換</t>
  </si>
  <si>
    <t xml:space="preserve"> </t>
  </si>
  <si>
    <t>365日每日計息</t>
  </si>
  <si>
    <t>台幣買美金當日，同時買入遠期美金外匯合約，約定未來一定到期日，以約定匯率交換。</t>
  </si>
  <si>
    <t>做空美元</t>
  </si>
  <si>
    <t>預期美元匯率跌，先賣美元</t>
  </si>
  <si>
    <t>換算TWD</t>
  </si>
  <si>
    <t>USD存款利息</t>
  </si>
  <si>
    <t>公平價值計算</t>
  </si>
  <si>
    <t>之遠期匯率</t>
  </si>
  <si>
    <t>年利率</t>
  </si>
  <si>
    <t>利息(每日計息)</t>
  </si>
  <si>
    <t>到期收入</t>
  </si>
  <si>
    <t>TWD存砍利息</t>
  </si>
  <si>
    <t>Date: 2025-05-20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</si>
</sst>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  <numFmt numFmtId="166" formatCode="_(* #,##0.0000000000_);_(* \(#,##0.0000000000\);_(* &quot;-&quot;??_);_(@_)"/>
    <numFmt numFmtId="167" formatCode="0.000000"/>
    <numFmt numFmtId="170" formatCode="_(* #,##0.0000_);_(* \(#,##0.0000\);_(* &quot;-&quot;??_);_(@_)"/>
    <numFmt numFmtId="172" formatCode="0.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  <xf numFmtId="43" fontId="0" fillId="0" borderId="0" xfId="0" applyNumberFormat="1"/>
    <xf numFmtId="0" fontId="0" fillId="0" borderId="0" xfId="0" applyAlignment="1">
      <alignment vertical="center" wrapText="1"/>
    </xf>
    <xf numFmtId="167" fontId="0" fillId="0" borderId="0" xfId="0" applyNumberFormat="1" applyAlignment="1">
      <alignment vertical="center" wrapText="1"/>
    </xf>
    <xf numFmtId="167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0" borderId="0" xfId="0" applyNumberFormat="1"/>
    <xf numFmtId="170" fontId="0" fillId="0" borderId="0" xfId="0" applyNumberFormat="1"/>
    <xf numFmtId="172" fontId="0" fillId="0" borderId="0" xfId="0" applyNumberFormat="1"/>
    <xf numFmtId="172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E278-242C-4404-9F5F-DB00538D0ACA}">
  <dimension ref="A1:X23"/>
  <sheetViews>
    <sheetView tabSelected="1" workbookViewId="0">
      <selection activeCell="B11" sqref="B11"/>
    </sheetView>
  </sheetViews>
  <sheetFormatPr defaultRowHeight="14.4" x14ac:dyDescent="0.3"/>
  <cols>
    <col min="1" max="1" width="13.109375" bestFit="1" customWidth="1"/>
    <col min="2" max="4" width="9" bestFit="1" customWidth="1"/>
    <col min="5" max="6" width="9" customWidth="1"/>
    <col min="7" max="7" width="3.77734375" customWidth="1"/>
    <col min="8" max="8" width="9.88671875" bestFit="1" customWidth="1"/>
    <col min="9" max="9" width="9.5546875" bestFit="1" customWidth="1"/>
    <col min="10" max="10" width="3.77734375" customWidth="1"/>
    <col min="11" max="11" width="13.44140625" bestFit="1" customWidth="1"/>
    <col min="12" max="12" width="3.77734375" customWidth="1"/>
    <col min="13" max="13" width="12.77734375" bestFit="1" customWidth="1"/>
    <col min="14" max="14" width="2.77734375" customWidth="1"/>
    <col min="15" max="17" width="16" bestFit="1" customWidth="1"/>
    <col min="18" max="18" width="12.77734375" bestFit="1" customWidth="1"/>
    <col min="19" max="19" width="3.77734375" customWidth="1"/>
    <col min="20" max="20" width="14" customWidth="1"/>
    <col min="21" max="21" width="3.77734375" customWidth="1"/>
    <col min="22" max="22" width="13.6640625" customWidth="1"/>
    <col min="23" max="23" width="14" bestFit="1" customWidth="1"/>
    <col min="24" max="24" width="16" bestFit="1" customWidth="1"/>
  </cols>
  <sheetData>
    <row r="1" spans="1:24" x14ac:dyDescent="0.3">
      <c r="A1" s="7" t="s">
        <v>15</v>
      </c>
    </row>
    <row r="2" spans="1:24" x14ac:dyDescent="0.3">
      <c r="A2" s="7" t="s">
        <v>16</v>
      </c>
    </row>
    <row r="3" spans="1:24" x14ac:dyDescent="0.3">
      <c r="A3" s="7" t="s">
        <v>14</v>
      </c>
    </row>
    <row r="5" spans="1:24" x14ac:dyDescent="0.3">
      <c r="A5">
        <v>1</v>
      </c>
    </row>
    <row r="11" spans="1:24" x14ac:dyDescent="0.3">
      <c r="B11" t="s">
        <v>25</v>
      </c>
      <c r="F11" s="12"/>
      <c r="O11">
        <v>100000</v>
      </c>
    </row>
    <row r="13" spans="1:24" x14ac:dyDescent="0.3">
      <c r="C13" s="11" t="s">
        <v>0</v>
      </c>
      <c r="D13" s="11"/>
      <c r="E13" s="11" t="s">
        <v>1</v>
      </c>
      <c r="F13" s="11"/>
      <c r="G13" s="8"/>
      <c r="H13" s="11" t="s">
        <v>21</v>
      </c>
      <c r="I13" s="11"/>
      <c r="J13" s="7"/>
      <c r="K13" s="10" t="s">
        <v>19</v>
      </c>
      <c r="L13" s="7"/>
      <c r="M13" s="10" t="s">
        <v>8</v>
      </c>
      <c r="N13" s="10"/>
      <c r="O13" s="11" t="s">
        <v>11</v>
      </c>
      <c r="P13" s="11"/>
      <c r="Q13" s="11" t="s">
        <v>18</v>
      </c>
      <c r="R13" s="11"/>
      <c r="T13" s="8" t="s">
        <v>23</v>
      </c>
      <c r="V13" s="8" t="s">
        <v>2</v>
      </c>
      <c r="X13" s="10" t="s">
        <v>24</v>
      </c>
    </row>
    <row r="14" spans="1:24" x14ac:dyDescent="0.3">
      <c r="B14" s="8" t="s">
        <v>12</v>
      </c>
      <c r="C14" s="8" t="s">
        <v>5</v>
      </c>
      <c r="D14" s="8" t="s">
        <v>6</v>
      </c>
      <c r="E14" s="8" t="s">
        <v>5</v>
      </c>
      <c r="F14" s="8" t="s">
        <v>6</v>
      </c>
      <c r="G14" s="8"/>
      <c r="H14" s="8" t="s">
        <v>4</v>
      </c>
      <c r="I14" s="8" t="s">
        <v>3</v>
      </c>
      <c r="J14" s="8"/>
      <c r="K14" s="10" t="s">
        <v>20</v>
      </c>
      <c r="L14" s="8"/>
      <c r="M14" s="8" t="s">
        <v>7</v>
      </c>
      <c r="N14" s="8"/>
      <c r="O14" s="8" t="s">
        <v>9</v>
      </c>
      <c r="P14" s="8" t="s">
        <v>10</v>
      </c>
      <c r="Q14" s="9" t="s">
        <v>22</v>
      </c>
      <c r="R14" s="8" t="s">
        <v>17</v>
      </c>
      <c r="S14" s="8"/>
      <c r="T14" s="8" t="s">
        <v>10</v>
      </c>
      <c r="U14" s="8"/>
      <c r="V14" s="8" t="s">
        <v>10</v>
      </c>
      <c r="X14" s="9" t="s">
        <v>13</v>
      </c>
    </row>
    <row r="15" spans="1:24" x14ac:dyDescent="0.3">
      <c r="B15">
        <v>30</v>
      </c>
      <c r="C15">
        <v>30.11</v>
      </c>
      <c r="D15">
        <v>30.21</v>
      </c>
      <c r="E15">
        <v>30.013000000000002</v>
      </c>
      <c r="F15">
        <v>30.167999999999999</v>
      </c>
      <c r="H15" s="6">
        <v>1.225E-2</v>
      </c>
      <c r="I15" s="1">
        <v>2.5000000000000001E-2</v>
      </c>
      <c r="J15" s="1"/>
      <c r="K15" s="13">
        <f>D15*(1+((H15/365)*B15))/(1+((I15/360)*B15))</f>
        <v>30.177547028166206</v>
      </c>
      <c r="M15" s="2">
        <f>+D15*100000</f>
        <v>3021000</v>
      </c>
      <c r="O15" s="2">
        <v>100000</v>
      </c>
      <c r="P15" s="2">
        <f t="shared" ref="P15:P20" si="0">+O15*E15</f>
        <v>3001300</v>
      </c>
      <c r="Q15" s="3">
        <f t="shared" ref="Q15:Q20" si="1">+I15/365*B15*$O$11</f>
        <v>205.47945205479454</v>
      </c>
      <c r="R15" s="3">
        <f>+E15*Q15</f>
        <v>6167.054794520549</v>
      </c>
      <c r="T15" s="3">
        <f>+P15+R15</f>
        <v>3007467.0547945206</v>
      </c>
      <c r="V15" s="3">
        <f>+T15-M15</f>
        <v>-13532.945205479395</v>
      </c>
      <c r="X15" s="3">
        <f t="shared" ref="X15:X20" si="2">+H15/365*B15*M15</f>
        <v>3041.6917808219177</v>
      </c>
    </row>
    <row r="16" spans="1:24" x14ac:dyDescent="0.3">
      <c r="B16">
        <v>60</v>
      </c>
      <c r="C16">
        <v>30.11</v>
      </c>
      <c r="D16">
        <v>30.21</v>
      </c>
      <c r="E16" s="14">
        <v>29.93</v>
      </c>
      <c r="F16" s="4">
        <v>30.093</v>
      </c>
      <c r="H16" s="5">
        <f>1.225/100</f>
        <v>1.225E-2</v>
      </c>
      <c r="I16" s="1">
        <v>2.5000000000000001E-2</v>
      </c>
      <c r="K16" s="13">
        <f t="shared" ref="K16:K20" si="3">D16*(1+((H16/365)*B16))/(1+((I16/360)*B16))</f>
        <v>30.145228715966574</v>
      </c>
      <c r="M16" s="2">
        <f t="shared" ref="M16:M20" si="4">+D16*100000</f>
        <v>3021000</v>
      </c>
      <c r="O16" s="2">
        <v>100000</v>
      </c>
      <c r="P16" s="2">
        <f t="shared" si="0"/>
        <v>2993000</v>
      </c>
      <c r="Q16" s="3">
        <f t="shared" si="1"/>
        <v>410.95890410958907</v>
      </c>
      <c r="R16" s="3">
        <f t="shared" ref="R16:R20" si="5">+E16*Q16</f>
        <v>12300</v>
      </c>
      <c r="T16" s="3">
        <f t="shared" ref="T16:T20" si="6">+P16+R16</f>
        <v>3005300</v>
      </c>
      <c r="V16" s="3">
        <f t="shared" ref="V16:V20" si="7">+T16-M16</f>
        <v>-15700</v>
      </c>
      <c r="X16" s="3">
        <f t="shared" si="2"/>
        <v>6083.3835616438355</v>
      </c>
    </row>
    <row r="17" spans="2:24" x14ac:dyDescent="0.3">
      <c r="B17">
        <v>90</v>
      </c>
      <c r="C17">
        <v>30.11</v>
      </c>
      <c r="D17">
        <v>30.21</v>
      </c>
      <c r="E17" s="14">
        <v>29.85</v>
      </c>
      <c r="F17" s="15">
        <v>30.15</v>
      </c>
      <c r="H17" s="5">
        <v>1.285E-2</v>
      </c>
      <c r="I17" s="1">
        <v>2.5000000000000001E-2</v>
      </c>
      <c r="J17" s="4"/>
      <c r="K17" s="13">
        <f t="shared" si="3"/>
        <v>30.117485891261804</v>
      </c>
      <c r="M17" s="2">
        <f t="shared" si="4"/>
        <v>3021000</v>
      </c>
      <c r="O17" s="2">
        <v>100000</v>
      </c>
      <c r="P17" s="2">
        <f t="shared" si="0"/>
        <v>2985000</v>
      </c>
      <c r="Q17" s="3">
        <f t="shared" si="1"/>
        <v>616.43835616438366</v>
      </c>
      <c r="R17" s="3">
        <f t="shared" si="5"/>
        <v>18400.684931506854</v>
      </c>
      <c r="T17" s="3">
        <f t="shared" si="6"/>
        <v>3003400.6849315069</v>
      </c>
      <c r="V17" s="3">
        <f t="shared" si="7"/>
        <v>-17599.315068493132</v>
      </c>
      <c r="X17" s="3">
        <f t="shared" si="2"/>
        <v>9572.0178082191796</v>
      </c>
    </row>
    <row r="18" spans="2:24" x14ac:dyDescent="0.3">
      <c r="B18">
        <v>120</v>
      </c>
      <c r="C18">
        <v>30.11</v>
      </c>
      <c r="D18">
        <v>30.21</v>
      </c>
      <c r="E18">
        <v>29.786000000000001</v>
      </c>
      <c r="F18" s="4">
        <v>29.960999999999999</v>
      </c>
      <c r="H18" s="5">
        <v>1.285E-2</v>
      </c>
      <c r="I18" s="1">
        <v>2.5000000000000001E-2</v>
      </c>
      <c r="J18" s="4"/>
      <c r="K18" s="13">
        <f t="shared" si="3"/>
        <v>30.086902714819431</v>
      </c>
      <c r="M18" s="2">
        <f t="shared" si="4"/>
        <v>3021000</v>
      </c>
      <c r="O18" s="2">
        <v>100000</v>
      </c>
      <c r="P18" s="2">
        <f t="shared" si="0"/>
        <v>2978600</v>
      </c>
      <c r="Q18" s="3">
        <f t="shared" si="1"/>
        <v>821.91780821917814</v>
      </c>
      <c r="R18" s="3">
        <f t="shared" si="5"/>
        <v>24481.64383561644</v>
      </c>
      <c r="T18" s="3">
        <f t="shared" si="6"/>
        <v>3003081.6438356163</v>
      </c>
      <c r="V18" s="3">
        <f t="shared" si="7"/>
        <v>-17918.356164383702</v>
      </c>
      <c r="X18" s="3">
        <f t="shared" si="2"/>
        <v>12762.690410958905</v>
      </c>
    </row>
    <row r="19" spans="2:24" x14ac:dyDescent="0.3">
      <c r="B19">
        <v>150</v>
      </c>
      <c r="C19">
        <v>30.11</v>
      </c>
      <c r="D19">
        <v>30.21</v>
      </c>
      <c r="E19">
        <v>29.710999999999999</v>
      </c>
      <c r="F19" s="15">
        <v>29.89</v>
      </c>
      <c r="H19" s="5">
        <v>1.285E-2</v>
      </c>
      <c r="I19" s="1">
        <v>2.5000000000000001E-2</v>
      </c>
      <c r="J19" s="4"/>
      <c r="K19" s="13">
        <f t="shared" si="3"/>
        <v>30.056445654568563</v>
      </c>
      <c r="M19" s="2">
        <f t="shared" si="4"/>
        <v>3021000</v>
      </c>
      <c r="O19" s="2">
        <v>100000</v>
      </c>
      <c r="P19" s="2">
        <f t="shared" si="0"/>
        <v>2971100</v>
      </c>
      <c r="Q19" s="3">
        <f t="shared" si="1"/>
        <v>1027.3972602739727</v>
      </c>
      <c r="R19" s="3">
        <f t="shared" si="5"/>
        <v>30525.000000000004</v>
      </c>
      <c r="T19" s="3">
        <f t="shared" si="6"/>
        <v>3001625</v>
      </c>
      <c r="V19" s="3">
        <f t="shared" si="7"/>
        <v>-19375</v>
      </c>
      <c r="X19" s="3">
        <f t="shared" si="2"/>
        <v>15953.363013698632</v>
      </c>
    </row>
    <row r="20" spans="2:24" x14ac:dyDescent="0.3">
      <c r="B20">
        <v>180</v>
      </c>
      <c r="C20">
        <v>30.11</v>
      </c>
      <c r="D20">
        <v>30.21</v>
      </c>
      <c r="E20">
        <v>29.637</v>
      </c>
      <c r="F20" s="4">
        <v>29.817</v>
      </c>
      <c r="H20" s="5">
        <v>1.4449999999999999E-2</v>
      </c>
      <c r="I20" s="1">
        <v>2.5000000000000001E-2</v>
      </c>
      <c r="J20" s="4"/>
      <c r="K20" s="13">
        <f t="shared" si="3"/>
        <v>30.049656580416034</v>
      </c>
      <c r="M20" s="2">
        <f t="shared" si="4"/>
        <v>3021000</v>
      </c>
      <c r="O20" s="2">
        <v>100000</v>
      </c>
      <c r="P20" s="2">
        <f t="shared" si="0"/>
        <v>2963700</v>
      </c>
      <c r="Q20" s="3">
        <f t="shared" si="1"/>
        <v>1232.8767123287673</v>
      </c>
      <c r="R20" s="3">
        <f t="shared" si="5"/>
        <v>36538.767123287675</v>
      </c>
      <c r="T20" s="3">
        <f t="shared" si="6"/>
        <v>3000238.7671232875</v>
      </c>
      <c r="V20" s="3">
        <f t="shared" si="7"/>
        <v>-20761.232876712456</v>
      </c>
      <c r="X20" s="3">
        <f t="shared" si="2"/>
        <v>21527.728767123284</v>
      </c>
    </row>
    <row r="21" spans="2:24" x14ac:dyDescent="0.3">
      <c r="F21" s="4"/>
      <c r="H21" s="5"/>
      <c r="I21" s="1"/>
      <c r="J21" s="4"/>
    </row>
    <row r="22" spans="2:24" x14ac:dyDescent="0.3">
      <c r="F22" s="4"/>
      <c r="H22" s="5"/>
      <c r="I22" s="1"/>
      <c r="J22" s="4"/>
    </row>
    <row r="23" spans="2:24" x14ac:dyDescent="0.3">
      <c r="F23" s="4"/>
      <c r="H23" s="5"/>
      <c r="I23" s="1"/>
    </row>
  </sheetData>
  <mergeCells count="5">
    <mergeCell ref="C13:D13"/>
    <mergeCell ref="E13:F13"/>
    <mergeCell ref="O13:P13"/>
    <mergeCell ref="Q13:R13"/>
    <mergeCell ref="H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MintAc Taiwan</dc:creator>
  <cp:lastModifiedBy>MintAc Taiwan</cp:lastModifiedBy>
  <dcterms:created xsi:type="dcterms:W3CDTF">2025-05-19T09:07:25Z</dcterms:created>
  <dcterms:modified xsi:type="dcterms:W3CDTF">2025-05-20T12:44:09Z</dcterms:modified>
</cp:coreProperties>
</file>